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gust 2024" sheetId="1" r:id="rId4"/>
  </sheets>
  <definedNames/>
  <calcPr/>
  <extLst>
    <ext uri="GoogleSheetsCustomDataVersion2">
      <go:sheetsCustomData xmlns:go="http://customooxmlschemas.google.com/" r:id="rId5" roundtripDataChecksum="25MlxffyHI8NLVPM3hkepdEMvWg03wSwZ17QKQXeLXA="/>
    </ext>
  </extLst>
</workbook>
</file>

<file path=xl/sharedStrings.xml><?xml version="1.0" encoding="utf-8"?>
<sst xmlns="http://schemas.openxmlformats.org/spreadsheetml/2006/main" count="32" uniqueCount="32">
  <si>
    <t>Assoc. of Owners of Legend Hall</t>
  </si>
  <si>
    <t>Operating Statement</t>
  </si>
  <si>
    <t>August 2024 (8/7/24 - 9/5/24)</t>
  </si>
  <si>
    <t>Monthly Actual</t>
  </si>
  <si>
    <t>YTD Actual</t>
  </si>
  <si>
    <t>Budget</t>
  </si>
  <si>
    <t>Income</t>
  </si>
  <si>
    <t xml:space="preserve">Assoc. Dues  </t>
  </si>
  <si>
    <t>Late Fees</t>
  </si>
  <si>
    <t>Interest Income</t>
  </si>
  <si>
    <t>Misc. Inc.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</si>
  <si>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</si>
  <si>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</si>
  <si>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</si>
  <si>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</si>
  <si>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</si>
  <si>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</si>
  <si>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</si>
  <si>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</si>
  <si>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</si>
  <si>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</si>
  <si>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</si>
  <si>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</si>
  <si>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</si>
  <si>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</si>
  <si>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</si>
  <si>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</si>
  <si>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</si>
  <si>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CellGate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</si>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</sst>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&quot;$&quot;* #,##0.00&quot; &quot;;&quot; &quot;&quot;$&quot;* (#,##0.00&quot;) &quot;;&quot; &quot;&quot;$&quot;* &quot;-&quot;??"/>
  </numFmts>
  <fonts count="14">
    <font>
      <sz val="10.0"/>
      <color rgb="FF000000"/>
      <name val="Helvetica Neue"/>
      <scheme val="minor"/>
    </font>
    <font>
      <sz val="12.0"/>
      <color rgb="FF000000"/>
      <name val="Helvetica Neue"/>
    </font>
    <font/>
    <font>
      <sz val="10.0"/>
      <color rgb="FF000000"/>
      <name val="Helvetica Neue"/>
    </font>
    <font>
      <sz val="14.0"/>
      <color rgb="FF000000"/>
      <name val="Helvetica Neue"/>
    </font>
    <font>
      <b/>
      <sz val="11.0"/>
      <color rgb="FF000000"/>
      <name val="Helvetica Neue"/>
    </font>
    <font>
      <b/>
      <sz val="12.0"/>
      <color rgb="FF000000"/>
      <name val="Helvetica Neue"/>
    </font>
    <font>
      <u/>
      <sz val="10.0"/>
      <color rgb="FF000000"/>
      <name val="Helvetica Neue"/>
    </font>
    <font>
      <u/>
      <sz val="10.0"/>
      <color rgb="FF000000"/>
      <name val="Helvetica Neue"/>
    </font>
    <font>
      <u/>
      <sz val="10.0"/>
      <color rgb="FF000000"/>
      <name val="Helvetica Neue"/>
    </font>
    <font>
      <u/>
      <sz val="10.0"/>
      <color rgb="FF000000"/>
      <name val="Helvetica Neue"/>
    </font>
    <font>
      <b/>
      <sz val="10.0"/>
      <color rgb="FF000000"/>
      <name val="Helvetica Neue"/>
    </font>
    <font>
      <u/>
      <sz val="10.0"/>
      <color rgb="FF000000"/>
      <name val="Helvetica Neue"/>
    </font>
    <font>
      <b/>
      <u/>
      <sz val="10.0"/>
      <color rgb="FF000000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11">
    <border/>
    <border>
      <left style="thin">
        <color rgb="FFAAAAAA"/>
      </left>
      <top style="thin">
        <color rgb="FFAAAAAA"/>
      </top>
      <bottom style="thin">
        <color rgb="FFA5A5A5"/>
      </bottom>
    </border>
    <border>
      <top style="thin">
        <color rgb="FFAAAAAA"/>
      </top>
      <bottom style="thin">
        <color rgb="FFA5A5A5"/>
      </bottom>
    </border>
    <border>
      <right style="thin">
        <color rgb="FFAAAAAA"/>
      </right>
      <top style="thin">
        <color rgb="FFAAAAAA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0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4" fillId="3" fontId="1" numFmtId="0" xfId="0" applyAlignment="1" applyBorder="1" applyFill="1" applyFont="1">
      <alignment horizontal="left" shrinkToFit="0" vertical="top" wrapText="1"/>
    </xf>
    <xf borderId="4" fillId="3" fontId="1" numFmtId="164" xfId="0" applyAlignment="1" applyBorder="1" applyFont="1" applyNumberFormat="1">
      <alignment horizontal="left" shrinkToFit="0" vertical="top" wrapText="1"/>
    </xf>
    <xf borderId="4" fillId="3" fontId="4" numFmtId="49" xfId="0" applyAlignment="1" applyBorder="1" applyFont="1" applyNumberFormat="1">
      <alignment horizontal="center" shrinkToFit="0" vertical="top" wrapText="0"/>
    </xf>
    <xf borderId="5" fillId="4" fontId="1" numFmtId="0" xfId="0" applyAlignment="1" applyBorder="1" applyFill="1" applyFont="1">
      <alignment horizontal="left" shrinkToFit="0" vertical="top" wrapText="1"/>
    </xf>
    <xf borderId="6" fillId="2" fontId="3" numFmtId="0" xfId="0" applyAlignment="1" applyBorder="1" applyFont="1">
      <alignment shrinkToFit="0" vertical="top" wrapText="1"/>
    </xf>
    <xf borderId="7" fillId="2" fontId="3" numFmtId="164" xfId="0" applyAlignment="1" applyBorder="1" applyFont="1" applyNumberFormat="1">
      <alignment shrinkToFit="0" vertical="top" wrapText="1"/>
    </xf>
    <xf borderId="7" fillId="2" fontId="5" numFmtId="49" xfId="0" applyAlignment="1" applyBorder="1" applyFont="1" applyNumberFormat="1">
      <alignment horizontal="center" shrinkToFit="0" vertical="top" wrapText="0"/>
    </xf>
    <xf borderId="7" fillId="2" fontId="3" numFmtId="0" xfId="0" applyAlignment="1" applyBorder="1" applyFont="1">
      <alignment shrinkToFit="0" vertical="top" wrapText="1"/>
    </xf>
    <xf borderId="8" fillId="4" fontId="1" numFmtId="0" xfId="0" applyAlignment="1" applyBorder="1" applyFont="1">
      <alignment horizontal="left" shrinkToFit="0" vertical="top" wrapText="1"/>
    </xf>
    <xf borderId="9" fillId="2" fontId="3" numFmtId="0" xfId="0" applyAlignment="1" applyBorder="1" applyFont="1">
      <alignment shrinkToFit="0" vertical="top" wrapText="1"/>
    </xf>
    <xf borderId="10" fillId="2" fontId="3" numFmtId="164" xfId="0" applyAlignment="1" applyBorder="1" applyFont="1" applyNumberFormat="1">
      <alignment shrinkToFit="0" vertical="top" wrapText="1"/>
    </xf>
    <xf borderId="10" fillId="2" fontId="6" numFmtId="49" xfId="0" applyAlignment="1" applyBorder="1" applyFont="1" applyNumberFormat="1">
      <alignment horizontal="center" readingOrder="0" shrinkToFit="0" vertical="top" wrapText="0"/>
    </xf>
    <xf borderId="10" fillId="2" fontId="3" numFmtId="0" xfId="0" applyAlignment="1" applyBorder="1" applyFont="1">
      <alignment shrinkToFit="0" vertical="top" wrapText="1"/>
    </xf>
    <xf borderId="9" fillId="2" fontId="6" numFmtId="0" xfId="0" applyAlignment="1" applyBorder="1" applyFont="1">
      <alignment shrinkToFit="0" vertical="top" wrapText="1"/>
    </xf>
    <xf borderId="10" fillId="2" fontId="6" numFmtId="49" xfId="0" applyAlignment="1" applyBorder="1" applyFont="1" applyNumberFormat="1">
      <alignment shrinkToFit="0" vertical="top" wrapText="1"/>
    </xf>
    <xf borderId="8" fillId="4" fontId="6" numFmtId="49" xfId="0" applyAlignment="1" applyBorder="1" applyFont="1" applyNumberFormat="1">
      <alignment horizontal="left" shrinkToFit="0" vertical="top" wrapText="1"/>
    </xf>
    <xf borderId="8" fillId="4" fontId="1" numFmtId="49" xfId="0" applyAlignment="1" applyBorder="1" applyFont="1" applyNumberFormat="1">
      <alignment horizontal="left" shrinkToFit="0" vertical="top" wrapText="1"/>
    </xf>
    <xf borderId="10" fillId="2" fontId="3" numFmtId="164" xfId="0" applyAlignment="1" applyBorder="1" applyFont="1" applyNumberFormat="1">
      <alignment readingOrder="0" shrinkToFit="0" vertical="top" wrapText="1"/>
    </xf>
    <xf borderId="9" fillId="2" fontId="7" numFmtId="0" xfId="0" applyAlignment="1" applyBorder="1" applyFont="1">
      <alignment shrinkToFit="0" vertical="top" wrapText="1"/>
    </xf>
    <xf borderId="10" fillId="2" fontId="3" numFmtId="164" xfId="0" applyAlignment="1" applyBorder="1" applyFont="1" applyNumberFormat="1">
      <alignment readingOrder="0" shrinkToFit="0" vertical="top" wrapText="1"/>
    </xf>
    <xf borderId="10" fillId="2" fontId="3" numFmtId="0" xfId="0" applyAlignment="1" applyBorder="1" applyFont="1">
      <alignment shrinkToFit="0" vertical="top" wrapText="1"/>
    </xf>
    <xf borderId="10" fillId="2" fontId="3" numFmtId="164" xfId="0" applyAlignment="1" applyBorder="1" applyFont="1" applyNumberFormat="1">
      <alignment shrinkToFit="0" vertical="top" wrapText="1"/>
    </xf>
    <xf borderId="8" fillId="4" fontId="1" numFmtId="49" xfId="0" applyAlignment="1" applyBorder="1" applyFont="1" applyNumberFormat="1">
      <alignment horizontal="left" readingOrder="0" shrinkToFit="0" vertical="top" wrapText="1"/>
    </xf>
    <xf borderId="10" fillId="2" fontId="8" numFmtId="164" xfId="0" applyAlignment="1" applyBorder="1" applyFont="1" applyNumberFormat="1">
      <alignment readingOrder="0" shrinkToFit="0" vertical="top" wrapText="1"/>
    </xf>
    <xf borderId="10" fillId="2" fontId="9" numFmtId="0" xfId="0" applyAlignment="1" applyBorder="1" applyFont="1">
      <alignment shrinkToFit="0" vertical="top" wrapText="1"/>
    </xf>
    <xf borderId="10" fillId="2" fontId="10" numFmtId="164" xfId="0" applyAlignment="1" applyBorder="1" applyFont="1" applyNumberFormat="1">
      <alignment shrinkToFit="0" vertical="top" wrapText="1"/>
    </xf>
    <xf borderId="10" fillId="2" fontId="11" numFmtId="164" xfId="0" applyAlignment="1" applyBorder="1" applyFont="1" applyNumberFormat="1">
      <alignment shrinkToFit="0" vertical="top" wrapText="1"/>
    </xf>
    <xf borderId="10" fillId="2" fontId="12" numFmtId="164" xfId="0" applyAlignment="1" applyBorder="1" applyFont="1" applyNumberFormat="1">
      <alignment readingOrder="0" shrinkToFit="0" vertical="top" wrapText="1"/>
    </xf>
    <xf borderId="10" fillId="2" fontId="13" numFmtId="164" xfId="0" applyAlignment="1" applyBorder="1" applyFont="1" applyNumberFormat="1">
      <alignment shrinkToFit="0" vertical="top" wrapText="1"/>
    </xf>
    <xf borderId="10" fillId="2" fontId="11" numFmtId="49" xfId="0" applyAlignment="1" applyBorder="1" applyFont="1" applyNumberFormat="1">
      <alignment shrinkToFit="0" vertical="top" wrapText="1"/>
    </xf>
    <xf borderId="10" fillId="2" fontId="3" numFmtId="49" xfId="0" applyAlignment="1" applyBorder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9.71"/>
    <col customWidth="1" min="2" max="2" width="4.14"/>
    <col customWidth="1" min="3" max="26" width="16.29"/>
  </cols>
  <sheetData>
    <row r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5"/>
      <c r="C2" s="6"/>
      <c r="D2" s="7" t="s">
        <v>0</v>
      </c>
      <c r="E2" s="6"/>
      <c r="F2" s="5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/>
      <c r="B3" s="9"/>
      <c r="C3" s="10"/>
      <c r="D3" s="11" t="s">
        <v>1</v>
      </c>
      <c r="E3" s="10"/>
      <c r="F3" s="12"/>
      <c r="G3" s="1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/>
      <c r="B4" s="14"/>
      <c r="C4" s="15"/>
      <c r="D4" s="16" t="s">
        <v>2</v>
      </c>
      <c r="E4" s="15"/>
      <c r="F4" s="17"/>
      <c r="G4" s="1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3"/>
      <c r="B5" s="18"/>
      <c r="C5" s="19" t="s">
        <v>3</v>
      </c>
      <c r="D5" s="17"/>
      <c r="E5" s="19" t="s">
        <v>4</v>
      </c>
      <c r="F5" s="17"/>
      <c r="G5" s="19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0" t="s">
        <v>6</v>
      </c>
      <c r="B6" s="14"/>
      <c r="C6" s="15"/>
      <c r="D6" s="17"/>
      <c r="E6" s="15"/>
      <c r="F6" s="17"/>
      <c r="G6" s="1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 t="s">
        <v>7</v>
      </c>
      <c r="B7" s="14"/>
      <c r="C7" s="22">
        <v>0.0</v>
      </c>
      <c r="D7" s="17"/>
      <c r="E7" s="15">
        <f>950+475+7126+950</f>
        <v>9501</v>
      </c>
      <c r="F7" s="17"/>
      <c r="G7" s="15">
        <v>20900.0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1" t="s">
        <v>8</v>
      </c>
      <c r="B8" s="14"/>
      <c r="C8" s="15">
        <v>0.0</v>
      </c>
      <c r="D8" s="17"/>
      <c r="E8" s="15">
        <v>22.0</v>
      </c>
      <c r="F8" s="17"/>
      <c r="G8" s="15">
        <v>0.0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 t="s">
        <v>9</v>
      </c>
      <c r="B9" s="23"/>
      <c r="C9" s="24">
        <f>0.25+0.04</f>
        <v>0.29</v>
      </c>
      <c r="D9" s="25"/>
      <c r="E9" s="24">
        <f>0.52+0.26+0.28+0.29</f>
        <v>1.35</v>
      </c>
      <c r="F9" s="25"/>
      <c r="G9" s="26">
        <v>0.0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7" t="s">
        <v>10</v>
      </c>
      <c r="B10" s="14"/>
      <c r="C10" s="28">
        <v>0.0</v>
      </c>
      <c r="D10" s="29"/>
      <c r="E10" s="28">
        <v>20000.0</v>
      </c>
      <c r="F10" s="29"/>
      <c r="G10" s="28">
        <v>0.0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0" t="s">
        <v>11</v>
      </c>
      <c r="B11" s="14"/>
      <c r="C11" s="15">
        <f>SUM(C7:C10)</f>
        <v>0.29</v>
      </c>
      <c r="D11" s="17"/>
      <c r="E11" s="15">
        <f>SUM(E7:E10)</f>
        <v>29524.35</v>
      </c>
      <c r="F11" s="17"/>
      <c r="G11" s="15">
        <f>SUM(G7:G10)</f>
        <v>20900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1"/>
      <c r="B12" s="14"/>
      <c r="C12" s="15"/>
      <c r="D12" s="17"/>
      <c r="E12" s="15"/>
      <c r="F12" s="17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1"/>
      <c r="B13" s="14"/>
      <c r="C13" s="30"/>
      <c r="D13" s="17"/>
      <c r="E13" s="15"/>
      <c r="F13" s="17"/>
      <c r="G13" s="3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1"/>
      <c r="B14" s="14"/>
      <c r="C14" s="15"/>
      <c r="D14" s="17"/>
      <c r="E14" s="15"/>
      <c r="F14" s="17"/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0"/>
      <c r="B15" s="14"/>
      <c r="C15" s="15"/>
      <c r="D15" s="17"/>
      <c r="E15" s="15"/>
      <c r="F15" s="17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0" t="s">
        <v>12</v>
      </c>
      <c r="B16" s="14"/>
      <c r="C16" s="15"/>
      <c r="D16" s="17"/>
      <c r="E16" s="15"/>
      <c r="F16" s="17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 t="s">
        <v>13</v>
      </c>
      <c r="B17" s="14"/>
      <c r="C17" s="22">
        <v>0.0</v>
      </c>
      <c r="D17" s="17"/>
      <c r="E17" s="22">
        <v>57.0</v>
      </c>
      <c r="F17" s="17"/>
      <c r="G17" s="15">
        <v>57.0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1" t="s">
        <v>14</v>
      </c>
      <c r="B18" s="14"/>
      <c r="C18" s="15">
        <v>0.0</v>
      </c>
      <c r="D18" s="17"/>
      <c r="E18" s="15">
        <v>0.0</v>
      </c>
      <c r="F18" s="17"/>
      <c r="G18" s="15">
        <v>500.0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 t="s">
        <v>15</v>
      </c>
      <c r="B19" s="14"/>
      <c r="C19" s="15">
        <v>0.0</v>
      </c>
      <c r="D19" s="17"/>
      <c r="E19" s="15">
        <v>20.46</v>
      </c>
      <c r="F19" s="17"/>
      <c r="G19" s="15">
        <v>20.46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1" t="s">
        <v>16</v>
      </c>
      <c r="B20" s="14"/>
      <c r="C20" s="22">
        <v>0.0</v>
      </c>
      <c r="D20" s="17"/>
      <c r="E20" s="15">
        <v>200.0</v>
      </c>
      <c r="F20" s="17"/>
      <c r="G20" s="15">
        <v>275.0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1" t="s">
        <v>17</v>
      </c>
      <c r="B21" s="14"/>
      <c r="C21" s="22">
        <v>0.0</v>
      </c>
      <c r="D21" s="17"/>
      <c r="E21" s="22">
        <v>1155.0</v>
      </c>
      <c r="F21" s="17"/>
      <c r="G21" s="15">
        <v>975.0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 t="s">
        <v>18</v>
      </c>
      <c r="B22" s="14"/>
      <c r="C22" s="15">
        <v>0.0</v>
      </c>
      <c r="D22" s="17"/>
      <c r="E22" s="15">
        <v>0.0</v>
      </c>
      <c r="F22" s="17"/>
      <c r="G22" s="15">
        <v>0.0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1" t="s">
        <v>19</v>
      </c>
      <c r="B23" s="14"/>
      <c r="C23" s="22">
        <v>0.0</v>
      </c>
      <c r="D23" s="17"/>
      <c r="E23" s="15">
        <f>100+50</f>
        <v>150</v>
      </c>
      <c r="F23" s="17"/>
      <c r="G23" s="15">
        <v>1200.0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1" t="s">
        <v>20</v>
      </c>
      <c r="B24" s="14"/>
      <c r="C24" s="22">
        <v>0.0</v>
      </c>
      <c r="D24" s="17"/>
      <c r="E24" s="22">
        <v>130.0</v>
      </c>
      <c r="F24" s="17"/>
      <c r="G24" s="15">
        <v>1500.0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1" t="s">
        <v>21</v>
      </c>
      <c r="B25" s="14"/>
      <c r="C25" s="22">
        <v>1708.99</v>
      </c>
      <c r="D25" s="17"/>
      <c r="E25" s="15">
        <f>2348.99+260+1962.66+1708.99</f>
        <v>6280.64</v>
      </c>
      <c r="F25" s="17"/>
      <c r="G25" s="15">
        <v>10000.0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1" t="s">
        <v>22</v>
      </c>
      <c r="B26" s="14"/>
      <c r="C26" s="15">
        <v>0.0</v>
      </c>
      <c r="D26" s="17"/>
      <c r="E26" s="15">
        <v>0.0</v>
      </c>
      <c r="F26" s="17"/>
      <c r="G26" s="15">
        <v>1500.0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1" t="s">
        <v>23</v>
      </c>
      <c r="B27" s="14"/>
      <c r="C27" s="15">
        <v>0.0</v>
      </c>
      <c r="D27" s="17"/>
      <c r="E27" s="15">
        <v>0.0</v>
      </c>
      <c r="F27" s="17"/>
      <c r="G27" s="15">
        <v>100.0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 t="s">
        <v>24</v>
      </c>
      <c r="B28" s="14"/>
      <c r="C28" s="22">
        <v>56.26</v>
      </c>
      <c r="D28" s="17"/>
      <c r="E28" s="15">
        <f>199.73+57.75+56.57+59.6+53.76+56.26</f>
        <v>483.67</v>
      </c>
      <c r="F28" s="17"/>
      <c r="G28" s="15">
        <v>850.0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1" t="s">
        <v>25</v>
      </c>
      <c r="B29" s="14"/>
      <c r="C29" s="15">
        <v>0.0</v>
      </c>
      <c r="D29" s="17"/>
      <c r="E29" s="15">
        <v>0.0</v>
      </c>
      <c r="F29" s="17"/>
      <c r="G29" s="15">
        <v>240.0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1" t="s">
        <v>26</v>
      </c>
      <c r="B30" s="14"/>
      <c r="C30" s="15">
        <v>0.0</v>
      </c>
      <c r="D30" s="17"/>
      <c r="E30" s="15">
        <v>0.0</v>
      </c>
      <c r="F30" s="17"/>
      <c r="G30" s="15">
        <v>0.0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1" t="s">
        <v>27</v>
      </c>
      <c r="B31" s="14"/>
      <c r="C31" s="22">
        <v>0.0</v>
      </c>
      <c r="D31" s="17"/>
      <c r="E31" s="15">
        <f>20.52+6.91+10.63</f>
        <v>38.06</v>
      </c>
      <c r="F31" s="15"/>
      <c r="G31" s="15">
        <v>1300.0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1" t="s">
        <v>28</v>
      </c>
      <c r="B32" s="14"/>
      <c r="C32" s="22">
        <v>0.0</v>
      </c>
      <c r="D32" s="17"/>
      <c r="E32" s="22">
        <f>325.8+354.31</f>
        <v>680.11</v>
      </c>
      <c r="F32" s="17"/>
      <c r="G32" s="15">
        <v>1303.2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1" t="s">
        <v>29</v>
      </c>
      <c r="B33" s="14"/>
      <c r="C33" s="30">
        <v>0.0</v>
      </c>
      <c r="D33" s="17"/>
      <c r="E33" s="30">
        <v>0.0</v>
      </c>
      <c r="F33" s="17"/>
      <c r="G33" s="30">
        <v>500.0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0" t="s">
        <v>30</v>
      </c>
      <c r="B34" s="14"/>
      <c r="C34" s="15">
        <f>SUM(C17:C33)</f>
        <v>1765.25</v>
      </c>
      <c r="D34" s="17"/>
      <c r="E34" s="15">
        <f>SUM(E17:E33)</f>
        <v>9194.94</v>
      </c>
      <c r="F34" s="17"/>
      <c r="G34" s="15">
        <f>SUM(G17:G33)</f>
        <v>20320.66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1"/>
      <c r="B35" s="14"/>
      <c r="C35" s="15"/>
      <c r="D35" s="17"/>
      <c r="E35" s="15"/>
      <c r="F35" s="17"/>
      <c r="G35" s="1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0" t="s">
        <v>31</v>
      </c>
      <c r="B36" s="14"/>
      <c r="C36" s="31">
        <f>C11-C34</f>
        <v>-1764.96</v>
      </c>
      <c r="D36" s="17"/>
      <c r="E36" s="31">
        <f>E11-E34</f>
        <v>20329.41</v>
      </c>
      <c r="F36" s="17"/>
      <c r="G36" s="31">
        <v>-579.34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1"/>
      <c r="B37" s="14"/>
      <c r="C37" s="32"/>
      <c r="D37" s="17"/>
      <c r="E37" s="30"/>
      <c r="F37" s="17"/>
      <c r="G37" s="3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1"/>
      <c r="B38" s="14"/>
      <c r="C38" s="15"/>
      <c r="D38" s="17"/>
      <c r="E38" s="15"/>
      <c r="F38" s="17"/>
      <c r="G38" s="1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1"/>
      <c r="B39" s="14"/>
      <c r="C39" s="31"/>
      <c r="D39" s="17"/>
      <c r="E39" s="31"/>
      <c r="F39" s="17"/>
      <c r="G39" s="1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1"/>
      <c r="B40" s="14"/>
      <c r="C40" s="31"/>
      <c r="D40" s="17"/>
      <c r="E40" s="31"/>
      <c r="F40" s="17"/>
      <c r="G40" s="1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1"/>
      <c r="B41" s="14"/>
      <c r="C41" s="31"/>
      <c r="D41" s="17"/>
      <c r="E41" s="31"/>
      <c r="F41" s="17"/>
      <c r="G41" s="1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1"/>
      <c r="B42" s="14"/>
      <c r="C42" s="34"/>
      <c r="D42" s="35"/>
      <c r="E42" s="31"/>
      <c r="F42" s="17"/>
      <c r="G42" s="1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">
    <mergeCell ref="A1:G1"/>
  </mergeCells>
  <printOptions/>
  <pageMargins bottom="0.75" footer="0.0" header="0.0" left="0.5" right="0.5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